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32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Diana\Desktop\"/>
    </mc:Choice>
  </mc:AlternateContent>
  <bookViews>
    <workbookView xWindow="0" yWindow="0" windowWidth="20490" windowHeight="7530" tabRatio="500"/>
  </bookViews>
  <sheets>
    <sheet name="Sheet1" sheetId="1" r:id="rId1"/>
  </sheets>
  <calcPr calcId="171027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9" i="1" l="1"/>
  <c r="B14" i="1"/>
  <c r="E3" i="1"/>
  <c r="E5" i="1"/>
  <c r="B6" i="1"/>
  <c r="E7" i="1"/>
  <c r="E6" i="1"/>
  <c r="B4" i="1"/>
  <c r="E4" i="1"/>
  <c r="E8" i="1"/>
</calcChain>
</file>

<file path=xl/sharedStrings.xml><?xml version="1.0" encoding="utf-8"?>
<sst xmlns="http://schemas.openxmlformats.org/spreadsheetml/2006/main" count="31" uniqueCount="26">
  <si>
    <t>Facility Installation Cost</t>
  </si>
  <si>
    <t>$</t>
  </si>
  <si>
    <t>E Generation</t>
  </si>
  <si>
    <t>W</t>
  </si>
  <si>
    <t>CRF</t>
  </si>
  <si>
    <t>Lifetime (n)</t>
  </si>
  <si>
    <t>yrs</t>
  </si>
  <si>
    <t>Mortgage Payment</t>
  </si>
  <si>
    <t>$/year</t>
  </si>
  <si>
    <t>Cost/watt</t>
  </si>
  <si>
    <t>Amount of Energy Produced</t>
  </si>
  <si>
    <t>kWh/year</t>
  </si>
  <si>
    <t>$/kWh</t>
  </si>
  <si>
    <t>Cost of Energy Production</t>
  </si>
  <si>
    <t>X100%</t>
  </si>
  <si>
    <t>Discount Rate r</t>
  </si>
  <si>
    <t>Installed Capital Costs</t>
  </si>
  <si>
    <t>$/kW</t>
  </si>
  <si>
    <t>O&amp;M costs</t>
  </si>
  <si>
    <t>Land Lease Costs</t>
  </si>
  <si>
    <t>$/Mwyr</t>
  </si>
  <si>
    <t>Navajo Possessory interest rate</t>
  </si>
  <si>
    <t>Navajo Buisness Activity tax</t>
  </si>
  <si>
    <t xml:space="preserve">$/kWh </t>
  </si>
  <si>
    <t>80 megawatts for 15,000 households using 30 turbines with capacity factor 33%</t>
  </si>
  <si>
    <t>LOCE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</si>
</sst>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79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11" fontId="2" fillId="0" borderId="0" xfId="0" applyNumberFormat="1" applyFont="1"/>
    <xf numFmtId="11" fontId="0" fillId="0" borderId="0" xfId="0" applyNumberFormat="1"/>
    <xf numFmtId="0" fontId="1" fillId="0" borderId="0" xfId="0" applyFont="1"/>
    <xf numFmtId="0" fontId="0" fillId="2" borderId="1" xfId="0" applyFill="1" applyBorder="1"/>
    <xf numFmtId="11" fontId="0" fillId="2" borderId="2" xfId="0" applyNumberFormat="1" applyFill="1" applyBorder="1"/>
    <xf numFmtId="0" fontId="0" fillId="2" borderId="3" xfId="0" applyFill="1" applyBorder="1"/>
    <xf numFmtId="0" fontId="2" fillId="0" borderId="0" xfId="0" applyFont="1" applyAlignment="1">
      <alignment horizontal="left"/>
    </xf>
  </cellXfs>
  <cellStyles count="7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abSelected="1" zoomScale="85" zoomScaleNormal="85" workbookViewId="0">
      <selection activeCell="D17" sqref="D17"/>
    </sheetView>
  </sheetViews>
  <sheetFormatPr defaultColWidth="11" defaultRowHeight="15.75" x14ac:dyDescent="0.25"/>
  <cols>
    <col min="1" max="1" width="18.25" customWidth="1"/>
    <col min="2" max="2" width="14.75" customWidth="1"/>
    <col min="3" max="3" width="8.375" customWidth="1"/>
    <col min="4" max="4" width="25.375" customWidth="1"/>
  </cols>
  <sheetData>
    <row r="1" spans="1:7" x14ac:dyDescent="0.25">
      <c r="A1" s="8"/>
      <c r="B1" s="8"/>
      <c r="C1" s="8"/>
    </row>
    <row r="2" spans="1:7" x14ac:dyDescent="0.25">
      <c r="A2" t="s">
        <v>24</v>
      </c>
    </row>
    <row r="3" spans="1:7" x14ac:dyDescent="0.25">
      <c r="A3" s="1" t="s">
        <v>15</v>
      </c>
      <c r="B3" s="2">
        <v>0.1</v>
      </c>
      <c r="C3" t="s">
        <v>14</v>
      </c>
      <c r="D3" t="s">
        <v>0</v>
      </c>
      <c r="E3" s="3">
        <f>B11*B4/1000</f>
        <v>1454545454.5454543</v>
      </c>
      <c r="F3" t="s">
        <v>1</v>
      </c>
    </row>
    <row r="4" spans="1:7" x14ac:dyDescent="0.25">
      <c r="A4" t="s">
        <v>2</v>
      </c>
      <c r="B4" s="3">
        <f>80000000/0.33</f>
        <v>242424242.42424241</v>
      </c>
      <c r="C4" t="s">
        <v>3</v>
      </c>
      <c r="D4" t="s">
        <v>4</v>
      </c>
      <c r="E4" s="3">
        <f>B3/(1-(1+B3)^-B5)</f>
        <v>0.11745962477254576</v>
      </c>
    </row>
    <row r="5" spans="1:7" x14ac:dyDescent="0.25">
      <c r="A5" t="s">
        <v>5</v>
      </c>
      <c r="B5" s="3">
        <v>20</v>
      </c>
      <c r="C5" t="s">
        <v>6</v>
      </c>
      <c r="D5" t="s">
        <v>7</v>
      </c>
      <c r="E5" s="3">
        <f>E3*E4</f>
        <v>170850363.30552107</v>
      </c>
      <c r="F5" t="s">
        <v>8</v>
      </c>
    </row>
    <row r="6" spans="1:7" x14ac:dyDescent="0.25">
      <c r="A6" t="s">
        <v>9</v>
      </c>
      <c r="B6" s="3">
        <f>B14*B15*B16+(B9)</f>
        <v>11000.513698630137</v>
      </c>
      <c r="C6" t="s">
        <v>12</v>
      </c>
      <c r="D6" t="s">
        <v>10</v>
      </c>
      <c r="E6" s="3">
        <f>(B4/1000)*(24*365)</f>
        <v>2123636363.6363635</v>
      </c>
      <c r="F6" t="s">
        <v>11</v>
      </c>
      <c r="G6" s="4"/>
    </row>
    <row r="7" spans="1:7" ht="16.5" thickBot="1" x14ac:dyDescent="0.3">
      <c r="B7" s="3"/>
      <c r="D7" t="s">
        <v>13</v>
      </c>
      <c r="E7" s="3">
        <f>E6*B6+E5</f>
        <v>23361261759454.211</v>
      </c>
      <c r="F7" t="s">
        <v>8</v>
      </c>
      <c r="G7" s="4"/>
    </row>
    <row r="8" spans="1:7" ht="16.5" thickBot="1" x14ac:dyDescent="0.3">
      <c r="B8" s="3"/>
      <c r="D8" s="5" t="s">
        <v>25</v>
      </c>
      <c r="E8" s="6">
        <f>E7/E6</f>
        <v>11000.594150427925</v>
      </c>
      <c r="F8" s="7" t="s">
        <v>23</v>
      </c>
      <c r="G8" s="3"/>
    </row>
    <row r="9" spans="1:7" x14ac:dyDescent="0.25">
      <c r="A9" t="s">
        <v>18</v>
      </c>
      <c r="B9" s="3">
        <f>11*1000</f>
        <v>11000</v>
      </c>
      <c r="C9" t="s">
        <v>12</v>
      </c>
    </row>
    <row r="11" spans="1:7" x14ac:dyDescent="0.25">
      <c r="A11" t="s">
        <v>16</v>
      </c>
      <c r="B11" s="3">
        <v>6000</v>
      </c>
      <c r="C11" t="s">
        <v>17</v>
      </c>
    </row>
    <row r="12" spans="1:7" x14ac:dyDescent="0.25">
      <c r="B12" s="3"/>
    </row>
    <row r="13" spans="1:7" x14ac:dyDescent="0.25">
      <c r="A13" t="s">
        <v>19</v>
      </c>
      <c r="B13" s="3">
        <v>3000</v>
      </c>
      <c r="C13" t="s">
        <v>20</v>
      </c>
    </row>
    <row r="14" spans="1:7" x14ac:dyDescent="0.25">
      <c r="A14" s="1"/>
      <c r="B14" s="2">
        <f>B13*(1000)/(24*365)</f>
        <v>342.46575342465752</v>
      </c>
      <c r="C14" t="s">
        <v>12</v>
      </c>
      <c r="E14" s="3"/>
    </row>
    <row r="15" spans="1:7" x14ac:dyDescent="0.25">
      <c r="A15" t="s">
        <v>21</v>
      </c>
      <c r="B15" s="3">
        <v>0.03</v>
      </c>
      <c r="C15" t="s">
        <v>14</v>
      </c>
      <c r="E15" s="3"/>
    </row>
    <row r="16" spans="1:7" x14ac:dyDescent="0.25">
      <c r="A16" t="s">
        <v>22</v>
      </c>
      <c r="B16" s="3">
        <v>0.05</v>
      </c>
      <c r="C16" t="s">
        <v>14</v>
      </c>
      <c r="E16" s="3"/>
    </row>
    <row r="17" spans="1:7" x14ac:dyDescent="0.25">
      <c r="B17" s="3"/>
      <c r="E17" s="3"/>
      <c r="G17" s="4"/>
    </row>
    <row r="18" spans="1:7" x14ac:dyDescent="0.25">
      <c r="B18" s="3"/>
      <c r="D18" s="4"/>
      <c r="E18" s="4"/>
      <c r="F18" s="4"/>
      <c r="G18" s="4"/>
    </row>
    <row r="19" spans="1:7" x14ac:dyDescent="0.25">
      <c r="B19" s="3"/>
      <c r="D19" s="4"/>
      <c r="E19" s="4"/>
      <c r="F19" s="4"/>
      <c r="G19" s="4"/>
    </row>
    <row r="20" spans="1:7" x14ac:dyDescent="0.25">
      <c r="A20" s="4"/>
      <c r="D20" s="4"/>
      <c r="E20" s="4"/>
      <c r="F20" s="4"/>
      <c r="G20" s="4"/>
    </row>
    <row r="21" spans="1:7" x14ac:dyDescent="0.25">
      <c r="D21" s="4"/>
      <c r="E21" s="4"/>
      <c r="F21" s="4"/>
      <c r="G21" s="4"/>
    </row>
    <row r="22" spans="1:7" x14ac:dyDescent="0.25">
      <c r="B22" s="4"/>
      <c r="D22" s="4"/>
      <c r="E22" s="4"/>
      <c r="F22" s="4"/>
      <c r="G22" s="4"/>
    </row>
    <row r="23" spans="1:7" x14ac:dyDescent="0.25">
      <c r="A23" s="1"/>
      <c r="B23" s="2"/>
      <c r="D23" s="4"/>
      <c r="E23" s="4"/>
      <c r="F23" s="4"/>
      <c r="G23" s="4"/>
    </row>
    <row r="24" spans="1:7" x14ac:dyDescent="0.25">
      <c r="B24" s="3"/>
      <c r="D24" s="4"/>
      <c r="E24" s="4"/>
      <c r="F24" s="4"/>
      <c r="G24" s="4"/>
    </row>
    <row r="25" spans="1:7" x14ac:dyDescent="0.25">
      <c r="B25" s="3"/>
      <c r="D25" s="4"/>
      <c r="E25" s="4"/>
      <c r="F25" s="4"/>
      <c r="G25" s="4"/>
    </row>
    <row r="26" spans="1:7" x14ac:dyDescent="0.25">
      <c r="B26" s="3"/>
      <c r="D26" s="4"/>
      <c r="E26" s="4"/>
      <c r="F26" s="4"/>
      <c r="G26" s="4"/>
    </row>
    <row r="27" spans="1:7" x14ac:dyDescent="0.25">
      <c r="B27" s="3"/>
      <c r="D27" s="4"/>
      <c r="E27" s="4"/>
      <c r="F27" s="4"/>
      <c r="G27" s="4"/>
    </row>
    <row r="28" spans="1:7" x14ac:dyDescent="0.25">
      <c r="B28" s="3"/>
      <c r="D28" s="4"/>
      <c r="E28" s="4"/>
      <c r="F28" s="4"/>
      <c r="G28" s="4"/>
    </row>
    <row r="29" spans="1:7" x14ac:dyDescent="0.25">
      <c r="A29" s="4"/>
      <c r="D29" s="4"/>
      <c r="E29" s="4"/>
      <c r="F29" s="4"/>
      <c r="G29" s="4"/>
    </row>
    <row r="30" spans="1:7" x14ac:dyDescent="0.25">
      <c r="B30" s="3"/>
      <c r="D30" s="4"/>
      <c r="E30" s="4"/>
      <c r="F30" s="4"/>
      <c r="G30" s="4"/>
    </row>
    <row r="31" spans="1:7" x14ac:dyDescent="0.25">
      <c r="E31" s="3"/>
      <c r="F31" s="4"/>
    </row>
    <row r="32" spans="1:7" x14ac:dyDescent="0.25">
      <c r="B32" s="3"/>
    </row>
    <row r="33" spans="1:14" x14ac:dyDescent="0.25">
      <c r="B33" s="2"/>
    </row>
    <row r="34" spans="1:14" x14ac:dyDescent="0.25">
      <c r="A34" s="4"/>
    </row>
    <row r="35" spans="1:14" x14ac:dyDescent="0.25">
      <c r="A35" s="4"/>
    </row>
    <row r="36" spans="1:14" x14ac:dyDescent="0.25">
      <c r="B36" s="3"/>
      <c r="C36" s="4"/>
    </row>
    <row r="37" spans="1:14" x14ac:dyDescent="0.25">
      <c r="B37" s="3"/>
      <c r="C37" s="4"/>
    </row>
    <row r="38" spans="1:14" x14ac:dyDescent="0.25">
      <c r="B38" s="3"/>
      <c r="C38" s="4"/>
    </row>
    <row r="44" spans="1:14" x14ac:dyDescent="0.25">
      <c r="N44" s="4"/>
    </row>
    <row r="51" spans="11:14" x14ac:dyDescent="0.25">
      <c r="N51" s="4"/>
    </row>
    <row r="52" spans="11:14" x14ac:dyDescent="0.25">
      <c r="N52" s="4"/>
    </row>
    <row r="53" spans="11:14" x14ac:dyDescent="0.25">
      <c r="N53" s="4"/>
    </row>
    <row r="55" spans="11:14" x14ac:dyDescent="0.25">
      <c r="K55" s="4"/>
    </row>
  </sheetData>
  <mergeCells count="1">
    <mergeCell ref="A1:C1"/>
  </mergeCells>
  <pageMargins left="0.75" right="0.75" top="1" bottom="1" header="0.5" footer="0.5"/>
  <pageSetup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Californai Polytechnic Stat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 Poly FWP</dc:creator>
  <cp:lastModifiedBy>Diana</cp:lastModifiedBy>
  <dcterms:created xsi:type="dcterms:W3CDTF">2015-06-02T22:25:49Z</dcterms:created>
  <dcterms:modified xsi:type="dcterms:W3CDTF">2017-06-11T01:08:15Z</dcterms:modified>
</cp:coreProperties>
</file>